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Djian\USMG Dropbox\USMG ATHLETISME\0020 - Gestion des Sections\Groupe RUNNING\"/>
    </mc:Choice>
  </mc:AlternateContent>
  <bookViews>
    <workbookView xWindow="0" yWindow="0" windowWidth="28800" windowHeight="11700"/>
  </bookViews>
  <sheets>
    <sheet name="Cibl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E19" i="4" s="1"/>
  <c r="D20" i="4"/>
  <c r="E20" i="4" s="1"/>
  <c r="D22" i="4"/>
  <c r="E22" i="4" s="1"/>
  <c r="D23" i="4"/>
  <c r="E23" i="4"/>
  <c r="D21" i="4"/>
  <c r="E21" i="4" s="1"/>
  <c r="D18" i="4"/>
  <c r="E18" i="4" s="1"/>
  <c r="H21" i="4" l="1"/>
  <c r="L21" i="4"/>
  <c r="I21" i="4"/>
  <c r="F21" i="4"/>
  <c r="J21" i="4"/>
  <c r="G21" i="4"/>
  <c r="K21" i="4"/>
  <c r="F23" i="4"/>
  <c r="J23" i="4"/>
  <c r="G23" i="4"/>
  <c r="K23" i="4"/>
  <c r="H23" i="4"/>
  <c r="L23" i="4"/>
  <c r="I23" i="4"/>
  <c r="H18" i="4"/>
  <c r="L18" i="4"/>
  <c r="I18" i="4"/>
  <c r="F18" i="4"/>
  <c r="J18" i="4"/>
  <c r="G18" i="4"/>
  <c r="K18" i="4"/>
  <c r="I22" i="4"/>
  <c r="F22" i="4"/>
  <c r="J22" i="4"/>
  <c r="G22" i="4"/>
  <c r="K22" i="4"/>
  <c r="H22" i="4"/>
  <c r="L22" i="4"/>
  <c r="G20" i="4"/>
  <c r="K20" i="4"/>
  <c r="H20" i="4"/>
  <c r="L20" i="4"/>
  <c r="I20" i="4"/>
  <c r="F20" i="4"/>
  <c r="J20" i="4"/>
  <c r="F19" i="4"/>
  <c r="J19" i="4"/>
  <c r="G19" i="4"/>
  <c r="K19" i="4"/>
  <c r="H19" i="4"/>
  <c r="L19" i="4"/>
  <c r="I19" i="4"/>
  <c r="E14" i="4"/>
  <c r="G9" i="4"/>
  <c r="D9" i="4"/>
  <c r="F10" i="4" l="1"/>
  <c r="F11" i="4" s="1"/>
  <c r="F12" i="4" s="1"/>
  <c r="F13" i="4" s="1"/>
  <c r="F14" i="4" s="1"/>
  <c r="I10" i="4"/>
  <c r="I11" i="4" s="1"/>
  <c r="I12" i="4" s="1"/>
  <c r="I13" i="4" s="1"/>
  <c r="I14" i="4" s="1"/>
</calcChain>
</file>

<file path=xl/sharedStrings.xml><?xml version="1.0" encoding="utf-8"?>
<sst xmlns="http://schemas.openxmlformats.org/spreadsheetml/2006/main" count="28" uniqueCount="24">
  <si>
    <t>Allure</t>
  </si>
  <si>
    <t>Distance</t>
  </si>
  <si>
    <t>Cible</t>
  </si>
  <si>
    <t>SEMI</t>
  </si>
  <si>
    <t>VMA (km/h)</t>
  </si>
  <si>
    <t>Cible Semi (%VMA)</t>
  </si>
  <si>
    <t>Chrono</t>
  </si>
  <si>
    <t>CHRONO</t>
  </si>
  <si>
    <t>MARATHON</t>
  </si>
  <si>
    <t>1er quart</t>
  </si>
  <si>
    <t xml:space="preserve">2e quart </t>
  </si>
  <si>
    <t>3e quart</t>
  </si>
  <si>
    <t>4e quart</t>
  </si>
  <si>
    <t>Endurance fondamentale</t>
  </si>
  <si>
    <t>Course au seuil</t>
  </si>
  <si>
    <t>Km/h</t>
  </si>
  <si>
    <t>%</t>
  </si>
  <si>
    <t>DETERMINATION DES ALLURES</t>
  </si>
  <si>
    <t>Fractionné rapide (200/300/500)</t>
  </si>
  <si>
    <t>Course à faible seuil</t>
  </si>
  <si>
    <t>Fractionné long  (1000/1500/2000/3000)</t>
  </si>
  <si>
    <t>Fractionné moyen  (500/1000)</t>
  </si>
  <si>
    <t>Temps de passage</t>
  </si>
  <si>
    <t>TAPEZ ICI VOTRE VITESSE DE VMA et c'est tout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</si>
</sst>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6" formatCode="mm:ss.0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0" borderId="0" xfId="0" applyNumberFormat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577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171450</xdr:rowOff>
    </xdr:from>
    <xdr:to>
      <xdr:col>3</xdr:col>
      <xdr:colOff>723900</xdr:colOff>
      <xdr:row>5</xdr:row>
      <xdr:rowOff>57150</xdr:rowOff>
    </xdr:to>
    <xdr:sp macro="" textlink="">
      <xdr:nvSpPr>
        <xdr:cNvPr id="2" name="Flèche gauche 1"/>
        <xdr:cNvSpPr/>
      </xdr:nvSpPr>
      <xdr:spPr>
        <a:xfrm>
          <a:off x="3905250" y="914400"/>
          <a:ext cx="714375" cy="485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abSelected="1" workbookViewId="0">
      <selection activeCell="R15" sqref="R15"/>
    </sheetView>
  </sheetViews>
  <sheetFormatPr baseColWidth="10" defaultRowHeight="15" x14ac:dyDescent="0.25"/>
  <cols>
    <col min="1" max="1" width="11" customWidth="1"/>
    <col min="2" max="2" width="35.42578125" customWidth="1"/>
    <col min="3" max="3" width="11.5703125" customWidth="1"/>
    <col min="6" max="6" width="11.42578125" style="10"/>
    <col min="7" max="8" width="11.42578125" style="3"/>
    <col min="9" max="9" width="11.42578125" style="14"/>
  </cols>
  <sheetData>
    <row r="2" spans="2:12" ht="28.5" x14ac:dyDescent="0.45">
      <c r="B2" s="20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5" spans="2:12" s="15" customFormat="1" ht="32.25" customHeight="1" x14ac:dyDescent="0.25">
      <c r="B5" s="17" t="s">
        <v>4</v>
      </c>
      <c r="C5" s="16">
        <v>15.7</v>
      </c>
      <c r="E5" s="28" t="s">
        <v>23</v>
      </c>
      <c r="F5" s="29"/>
      <c r="G5" s="30"/>
      <c r="H5" s="30"/>
      <c r="I5" s="31"/>
      <c r="J5" s="32"/>
    </row>
    <row r="6" spans="2:12" x14ac:dyDescent="0.25">
      <c r="B6" s="1" t="s">
        <v>5</v>
      </c>
      <c r="C6" s="5">
        <v>0.8</v>
      </c>
    </row>
    <row r="7" spans="2:12" x14ac:dyDescent="0.25">
      <c r="B7" s="1" t="s">
        <v>5</v>
      </c>
      <c r="C7" s="6">
        <v>0.7</v>
      </c>
    </row>
    <row r="8" spans="2:12" x14ac:dyDescent="0.25">
      <c r="D8" s="19" t="s">
        <v>3</v>
      </c>
      <c r="E8" s="19"/>
      <c r="F8" s="19"/>
      <c r="G8" s="18" t="s">
        <v>8</v>
      </c>
      <c r="H8" s="18"/>
      <c r="I8" s="18"/>
    </row>
    <row r="9" spans="2:12" x14ac:dyDescent="0.25">
      <c r="C9" s="2" t="s">
        <v>2</v>
      </c>
      <c r="D9" s="4">
        <f>C5*C6</f>
        <v>12.56</v>
      </c>
      <c r="E9" s="4" t="s">
        <v>1</v>
      </c>
      <c r="F9" s="11" t="s">
        <v>6</v>
      </c>
      <c r="G9" s="7">
        <f>C5*C7</f>
        <v>10.989999999999998</v>
      </c>
      <c r="H9" s="7" t="s">
        <v>1</v>
      </c>
      <c r="I9" s="13" t="s">
        <v>6</v>
      </c>
    </row>
    <row r="10" spans="2:12" x14ac:dyDescent="0.25">
      <c r="C10" s="2" t="s">
        <v>9</v>
      </c>
      <c r="D10" s="5">
        <v>0.9</v>
      </c>
      <c r="E10" s="4">
        <v>5</v>
      </c>
      <c r="F10" s="12">
        <f>(3600/$D$9/86400)*(2-D10)   * E10</f>
        <v>1.8245753715498941E-2</v>
      </c>
      <c r="G10" s="6">
        <v>1</v>
      </c>
      <c r="H10" s="7">
        <v>10</v>
      </c>
      <c r="I10" s="13">
        <f>(3600/$G$9/86400)*(2-G10)   * H10</f>
        <v>3.7913254473764035E-2</v>
      </c>
    </row>
    <row r="11" spans="2:12" x14ac:dyDescent="0.25">
      <c r="C11" s="2" t="s">
        <v>10</v>
      </c>
      <c r="D11" s="5">
        <v>1</v>
      </c>
      <c r="E11" s="4">
        <v>10</v>
      </c>
      <c r="F11" s="12">
        <f>(3600/$D$9/86400)*(2-D11)    *   (E11-E10)    +F10</f>
        <v>3.48328025477707E-2</v>
      </c>
      <c r="G11" s="6">
        <v>1.02</v>
      </c>
      <c r="H11" s="7">
        <v>20</v>
      </c>
      <c r="I11" s="13">
        <f>(3600/$G$9/86400)*(2-G11)   *( H11-H10) +I10</f>
        <v>7.5068243858052788E-2</v>
      </c>
    </row>
    <row r="12" spans="2:12" x14ac:dyDescent="0.25">
      <c r="C12" s="2" t="s">
        <v>11</v>
      </c>
      <c r="D12" s="5">
        <v>1</v>
      </c>
      <c r="E12" s="4">
        <v>15</v>
      </c>
      <c r="F12" s="12">
        <f t="shared" ref="F12:F13" si="0">(3600/$D$9/86400)*(2-D12)    *   (E12-E11)    +F11</f>
        <v>5.1419851380042458E-2</v>
      </c>
      <c r="G12" s="6">
        <v>1.05</v>
      </c>
      <c r="H12" s="7">
        <v>30</v>
      </c>
      <c r="I12" s="13">
        <f t="shared" ref="I12:I13" si="1">(3600/$G$9/86400)*(2-G12)   *( H12-H11) +I11</f>
        <v>0.11108583560812862</v>
      </c>
    </row>
    <row r="13" spans="2:12" x14ac:dyDescent="0.25">
      <c r="C13" s="2" t="s">
        <v>12</v>
      </c>
      <c r="D13" s="5">
        <v>1.1000000000000001</v>
      </c>
      <c r="E13" s="4">
        <v>20</v>
      </c>
      <c r="F13" s="12">
        <f t="shared" si="0"/>
        <v>6.6348195329087048E-2</v>
      </c>
      <c r="G13" s="6">
        <v>0.93</v>
      </c>
      <c r="H13" s="7">
        <v>40</v>
      </c>
      <c r="I13" s="13">
        <f t="shared" si="1"/>
        <v>0.15165301789505614</v>
      </c>
    </row>
    <row r="14" spans="2:12" x14ac:dyDescent="0.25">
      <c r="D14" s="9" t="s">
        <v>7</v>
      </c>
      <c r="E14" s="9">
        <f>42.195/2</f>
        <v>21.0975</v>
      </c>
      <c r="F14" s="12">
        <f>(3600/$D$9/86400)*(2-D13)    *   (E14-E13)    +F13</f>
        <v>6.9624966825902329E-2</v>
      </c>
      <c r="G14" s="8" t="s">
        <v>7</v>
      </c>
      <c r="H14" s="8">
        <v>42.195</v>
      </c>
      <c r="I14" s="13">
        <f>(3600/$G$9/86400)*(2-G13)   *( H14-H13) +I13</f>
        <v>0.16055751440703672</v>
      </c>
    </row>
    <row r="16" spans="2:12" x14ac:dyDescent="0.25">
      <c r="F16" s="21" t="s">
        <v>22</v>
      </c>
      <c r="G16" s="21"/>
      <c r="H16" s="21"/>
      <c r="I16" s="21"/>
      <c r="J16" s="21"/>
      <c r="K16" s="21"/>
      <c r="L16" s="21"/>
    </row>
    <row r="17" spans="2:12" x14ac:dyDescent="0.25">
      <c r="C17" s="24" t="s">
        <v>16</v>
      </c>
      <c r="D17" s="24" t="s">
        <v>15</v>
      </c>
      <c r="E17" s="24" t="s">
        <v>0</v>
      </c>
      <c r="F17" s="22">
        <v>400</v>
      </c>
      <c r="G17" s="22">
        <v>500</v>
      </c>
      <c r="H17" s="22">
        <v>800</v>
      </c>
      <c r="I17" s="22">
        <v>1000</v>
      </c>
      <c r="J17" s="22">
        <v>2000</v>
      </c>
      <c r="K17" s="22">
        <v>3000</v>
      </c>
      <c r="L17" s="22">
        <v>5000</v>
      </c>
    </row>
    <row r="18" spans="2:12" x14ac:dyDescent="0.25">
      <c r="B18" s="27" t="s">
        <v>13</v>
      </c>
      <c r="C18" s="25">
        <v>0.6</v>
      </c>
      <c r="D18" s="24">
        <f>C18*$C$5</f>
        <v>9.42</v>
      </c>
      <c r="E18" s="26">
        <f>3600/D18/86400</f>
        <v>4.4232130219391368E-3</v>
      </c>
      <c r="F18" s="23">
        <f>$E18/1000*F$17</f>
        <v>1.7692852087756547E-3</v>
      </c>
      <c r="G18" s="23">
        <f t="shared" ref="G18:L23" si="2">$E18/1000*G$17</f>
        <v>2.2116065109695684E-3</v>
      </c>
      <c r="H18" s="23">
        <f t="shared" si="2"/>
        <v>3.5385704175513095E-3</v>
      </c>
      <c r="I18" s="23">
        <f t="shared" si="2"/>
        <v>4.4232130219391368E-3</v>
      </c>
      <c r="J18" s="23">
        <f t="shared" si="2"/>
        <v>8.8464260438782735E-3</v>
      </c>
      <c r="K18" s="23">
        <f t="shared" si="2"/>
        <v>1.326963906581741E-2</v>
      </c>
      <c r="L18" s="23">
        <f t="shared" si="2"/>
        <v>2.2116065109695684E-2</v>
      </c>
    </row>
    <row r="19" spans="2:12" x14ac:dyDescent="0.25">
      <c r="B19" s="27" t="s">
        <v>19</v>
      </c>
      <c r="C19" s="25">
        <v>0.75</v>
      </c>
      <c r="D19" s="24">
        <f t="shared" ref="D19:D20" si="3">C19*$C$5</f>
        <v>11.774999999999999</v>
      </c>
      <c r="E19" s="26">
        <f t="shared" ref="E19:E20" si="4">3600/D19/86400</f>
        <v>3.5385704175513095E-3</v>
      </c>
      <c r="F19" s="23">
        <f t="shared" ref="F19:F23" si="5">$E19/1000*F$17</f>
        <v>1.4154281670205238E-3</v>
      </c>
      <c r="G19" s="23">
        <f t="shared" si="2"/>
        <v>1.7692852087756547E-3</v>
      </c>
      <c r="H19" s="23">
        <f t="shared" si="2"/>
        <v>2.8308563340410475E-3</v>
      </c>
      <c r="I19" s="23">
        <f t="shared" si="2"/>
        <v>3.5385704175513095E-3</v>
      </c>
      <c r="J19" s="23">
        <f t="shared" si="2"/>
        <v>7.077140835102619E-3</v>
      </c>
      <c r="K19" s="23">
        <f t="shared" si="2"/>
        <v>1.0615711252653929E-2</v>
      </c>
      <c r="L19" s="23">
        <f t="shared" si="2"/>
        <v>1.7692852087756547E-2</v>
      </c>
    </row>
    <row r="20" spans="2:12" x14ac:dyDescent="0.25">
      <c r="B20" s="27" t="s">
        <v>14</v>
      </c>
      <c r="C20" s="25">
        <v>0.8</v>
      </c>
      <c r="D20" s="24">
        <f t="shared" si="3"/>
        <v>12.56</v>
      </c>
      <c r="E20" s="26">
        <f t="shared" si="4"/>
        <v>3.3174097664543526E-3</v>
      </c>
      <c r="F20" s="23">
        <f t="shared" si="5"/>
        <v>1.3269639065817411E-3</v>
      </c>
      <c r="G20" s="23">
        <f t="shared" si="2"/>
        <v>1.6587048832271763E-3</v>
      </c>
      <c r="H20" s="23">
        <f t="shared" si="2"/>
        <v>2.6539278131634822E-3</v>
      </c>
      <c r="I20" s="23">
        <f t="shared" si="2"/>
        <v>3.3174097664543526E-3</v>
      </c>
      <c r="J20" s="23">
        <f t="shared" si="2"/>
        <v>6.6348195329087051E-3</v>
      </c>
      <c r="K20" s="23">
        <f t="shared" si="2"/>
        <v>9.9522292993630568E-3</v>
      </c>
      <c r="L20" s="23">
        <f t="shared" si="2"/>
        <v>1.6587048832271762E-2</v>
      </c>
    </row>
    <row r="21" spans="2:12" x14ac:dyDescent="0.25">
      <c r="B21" s="27" t="s">
        <v>20</v>
      </c>
      <c r="C21" s="25">
        <v>0.9</v>
      </c>
      <c r="D21" s="24">
        <f>C21*$C$5</f>
        <v>14.129999999999999</v>
      </c>
      <c r="E21" s="26">
        <f>3600/D21/86400</f>
        <v>2.9488086812927577E-3</v>
      </c>
      <c r="F21" s="23">
        <f t="shared" si="5"/>
        <v>1.1795234725171029E-3</v>
      </c>
      <c r="G21" s="23">
        <f t="shared" si="2"/>
        <v>1.4744043406463788E-3</v>
      </c>
      <c r="H21" s="23">
        <f t="shared" si="2"/>
        <v>2.3590469450342059E-3</v>
      </c>
      <c r="I21" s="23">
        <f t="shared" si="2"/>
        <v>2.9488086812927577E-3</v>
      </c>
      <c r="J21" s="23">
        <f t="shared" si="2"/>
        <v>5.8976173625855154E-3</v>
      </c>
      <c r="K21" s="23">
        <f t="shared" si="2"/>
        <v>8.8464260438782718E-3</v>
      </c>
      <c r="L21" s="23">
        <f t="shared" si="2"/>
        <v>1.4744043406463788E-2</v>
      </c>
    </row>
    <row r="22" spans="2:12" x14ac:dyDescent="0.25">
      <c r="B22" s="27" t="s">
        <v>21</v>
      </c>
      <c r="C22" s="25">
        <v>1</v>
      </c>
      <c r="D22" s="24">
        <f t="shared" ref="D22:D23" si="6">C22*$C$5</f>
        <v>15.7</v>
      </c>
      <c r="E22" s="26">
        <f t="shared" ref="E22:E23" si="7">3600/D22/86400</f>
        <v>2.6539278131634822E-3</v>
      </c>
      <c r="F22" s="23">
        <f t="shared" si="5"/>
        <v>1.0615711252653928E-3</v>
      </c>
      <c r="G22" s="23">
        <f t="shared" si="2"/>
        <v>1.3269639065817411E-3</v>
      </c>
      <c r="H22" s="23">
        <f t="shared" si="2"/>
        <v>2.1231422505307855E-3</v>
      </c>
      <c r="I22" s="23">
        <f t="shared" si="2"/>
        <v>2.6539278131634822E-3</v>
      </c>
      <c r="J22" s="23">
        <f t="shared" si="2"/>
        <v>5.3078556263269645E-3</v>
      </c>
      <c r="K22" s="23">
        <f t="shared" si="2"/>
        <v>7.9617834394904458E-3</v>
      </c>
      <c r="L22" s="23">
        <f t="shared" si="2"/>
        <v>1.326963906581741E-2</v>
      </c>
    </row>
    <row r="23" spans="2:12" x14ac:dyDescent="0.25">
      <c r="B23" s="27" t="s">
        <v>18</v>
      </c>
      <c r="C23" s="25">
        <v>1.1000000000000001</v>
      </c>
      <c r="D23" s="24">
        <f t="shared" si="6"/>
        <v>17.27</v>
      </c>
      <c r="E23" s="26">
        <f t="shared" si="7"/>
        <v>2.4126616483304379E-3</v>
      </c>
      <c r="F23" s="23">
        <f t="shared" si="5"/>
        <v>9.6506465933217508E-4</v>
      </c>
      <c r="G23" s="23">
        <f t="shared" si="2"/>
        <v>1.206330824165219E-3</v>
      </c>
      <c r="H23" s="23">
        <f t="shared" si="2"/>
        <v>1.9301293186643502E-3</v>
      </c>
      <c r="I23" s="23">
        <f t="shared" si="2"/>
        <v>2.4126616483304379E-3</v>
      </c>
      <c r="J23" s="23">
        <f t="shared" si="2"/>
        <v>4.8253232966608758E-3</v>
      </c>
      <c r="K23" s="23">
        <f t="shared" si="2"/>
        <v>7.2379849449913129E-3</v>
      </c>
      <c r="L23" s="23">
        <f t="shared" si="2"/>
        <v>1.2063308241652188E-2</v>
      </c>
    </row>
    <row r="24" spans="2:12" x14ac:dyDescent="0.25">
      <c r="E24" s="14"/>
    </row>
    <row r="25" spans="2:12" x14ac:dyDescent="0.25">
      <c r="C25" s="10"/>
    </row>
  </sheetData>
  <mergeCells count="4">
    <mergeCell ref="G8:I8"/>
    <mergeCell ref="D8:F8"/>
    <mergeCell ref="F16:L16"/>
    <mergeCell ref="B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Cible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fdjian</dc:creator>
  <cp:lastModifiedBy>fdjian</cp:lastModifiedBy>
  <cp:lastPrinted>2020-07-27T10:25:46Z</cp:lastPrinted>
  <dcterms:created xsi:type="dcterms:W3CDTF">2018-12-19T14:36:54Z</dcterms:created>
  <dcterms:modified xsi:type="dcterms:W3CDTF">2020-07-27T12:24:07Z</dcterms:modified>
</cp:coreProperties>
</file>